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1985" yWindow="-15" windowWidth="12030" windowHeight="1030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G40" i="1" l="1"/>
  <c r="N15" i="1"/>
  <c r="N17" i="1"/>
  <c r="N23" i="1"/>
  <c r="N41" i="1"/>
  <c r="N46" i="1"/>
  <c r="N51" i="1"/>
  <c r="N52" i="1"/>
  <c r="N6" i="1"/>
  <c r="M7" i="1"/>
  <c r="N7" i="1" s="1"/>
  <c r="M8" i="1"/>
  <c r="N8" i="1" s="1"/>
  <c r="M9" i="1"/>
  <c r="N9" i="1" s="1"/>
  <c r="M10" i="1"/>
  <c r="N10" i="1" s="1"/>
  <c r="M12" i="1"/>
  <c r="N12" i="1" s="1"/>
  <c r="M13" i="1"/>
  <c r="N13" i="1" s="1"/>
  <c r="M14" i="1"/>
  <c r="N14" i="1" s="1"/>
  <c r="M15" i="1"/>
  <c r="M16" i="1"/>
  <c r="N16" i="1" s="1"/>
  <c r="M17" i="1"/>
  <c r="M18" i="1"/>
  <c r="N18" i="1" s="1"/>
  <c r="M20" i="1"/>
  <c r="N20" i="1" s="1"/>
  <c r="M21" i="1"/>
  <c r="N21" i="1" s="1"/>
  <c r="M22" i="1"/>
  <c r="N22" i="1" s="1"/>
  <c r="M23" i="1"/>
  <c r="M24" i="1"/>
  <c r="N24" i="1" s="1"/>
  <c r="M25" i="1"/>
  <c r="N25" i="1" s="1"/>
  <c r="M26" i="1"/>
  <c r="N26" i="1" s="1"/>
  <c r="M27" i="1"/>
  <c r="N27" i="1" s="1"/>
  <c r="M29" i="1"/>
  <c r="N29" i="1" s="1"/>
  <c r="M30" i="1"/>
  <c r="N30" i="1" s="1"/>
  <c r="M33" i="1"/>
  <c r="N33" i="1" s="1"/>
  <c r="M34" i="1"/>
  <c r="N34" i="1" s="1"/>
  <c r="M36" i="1"/>
  <c r="N36" i="1" s="1"/>
  <c r="M38" i="1"/>
  <c r="N38" i="1" s="1"/>
  <c r="M39" i="1"/>
  <c r="N39" i="1" s="1"/>
  <c r="M40" i="1"/>
  <c r="N40" i="1" s="1"/>
  <c r="M41" i="1"/>
  <c r="M42" i="1"/>
  <c r="N42" i="1" s="1"/>
  <c r="M43" i="1"/>
  <c r="N43" i="1" s="1"/>
  <c r="M45" i="1"/>
  <c r="N45" i="1" s="1"/>
  <c r="M46" i="1"/>
  <c r="M47" i="1"/>
  <c r="N47" i="1" s="1"/>
  <c r="M48" i="1"/>
  <c r="N48" i="1" s="1"/>
  <c r="M50" i="1"/>
  <c r="N50" i="1" s="1"/>
  <c r="M51" i="1"/>
  <c r="M52" i="1"/>
  <c r="M6" i="1"/>
  <c r="N54" i="1" l="1"/>
  <c r="I23" i="1"/>
  <c r="G23" i="1"/>
  <c r="H23" i="1" s="1"/>
  <c r="J23" i="1" s="1"/>
  <c r="I26" i="1"/>
  <c r="G26" i="1"/>
  <c r="H26" i="1" s="1"/>
  <c r="J26" i="1" s="1"/>
  <c r="G27" i="1"/>
  <c r="H27" i="1"/>
  <c r="J27" i="1" s="1"/>
  <c r="I27" i="1"/>
  <c r="A7" i="2" l="1"/>
  <c r="B7" i="2"/>
  <c r="A3" i="2"/>
  <c r="A4" i="2"/>
  <c r="A5" i="2"/>
  <c r="A6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2" i="2"/>
  <c r="B3" i="2"/>
  <c r="B4" i="2"/>
  <c r="B5" i="2"/>
  <c r="B6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2" i="2"/>
  <c r="G45" i="1"/>
  <c r="H45" i="1" s="1"/>
  <c r="J45" i="1" s="1"/>
  <c r="I45" i="1"/>
  <c r="G46" i="1"/>
  <c r="H46" i="1" s="1"/>
  <c r="J46" i="1" s="1"/>
  <c r="I46" i="1"/>
  <c r="G47" i="1"/>
  <c r="H47" i="1" s="1"/>
  <c r="J47" i="1" s="1"/>
  <c r="I47" i="1"/>
  <c r="G48" i="1"/>
  <c r="H48" i="1" s="1"/>
  <c r="J48" i="1" s="1"/>
  <c r="I48" i="1"/>
  <c r="G50" i="1"/>
  <c r="H50" i="1" s="1"/>
  <c r="J50" i="1" s="1"/>
  <c r="I50" i="1"/>
  <c r="G51" i="1"/>
  <c r="H51" i="1" s="1"/>
  <c r="J51" i="1" s="1"/>
  <c r="I51" i="1"/>
  <c r="G52" i="1"/>
  <c r="H52" i="1" s="1"/>
  <c r="J52" i="1" s="1"/>
  <c r="I52" i="1"/>
  <c r="I6" i="1" l="1"/>
  <c r="G7" i="1"/>
  <c r="H7" i="1" s="1"/>
  <c r="J7" i="1" s="1"/>
  <c r="I7" i="1"/>
  <c r="G8" i="1"/>
  <c r="H8" i="1" s="1"/>
  <c r="J8" i="1" s="1"/>
  <c r="I8" i="1"/>
  <c r="G9" i="1"/>
  <c r="H9" i="1" s="1"/>
  <c r="J9" i="1" s="1"/>
  <c r="I9" i="1"/>
  <c r="G10" i="1"/>
  <c r="H10" i="1" s="1"/>
  <c r="J10" i="1" s="1"/>
  <c r="I10" i="1"/>
  <c r="G12" i="1"/>
  <c r="H12" i="1" s="1"/>
  <c r="J12" i="1" s="1"/>
  <c r="I12" i="1"/>
  <c r="G13" i="1"/>
  <c r="H13" i="1" s="1"/>
  <c r="J13" i="1" s="1"/>
  <c r="I13" i="1"/>
  <c r="G14" i="1"/>
  <c r="H14" i="1" s="1"/>
  <c r="J14" i="1" s="1"/>
  <c r="I14" i="1"/>
  <c r="G15" i="1"/>
  <c r="H15" i="1" s="1"/>
  <c r="J15" i="1" s="1"/>
  <c r="I15" i="1"/>
  <c r="G16" i="1"/>
  <c r="H16" i="1" s="1"/>
  <c r="J16" i="1" s="1"/>
  <c r="I16" i="1"/>
  <c r="G17" i="1"/>
  <c r="H17" i="1" s="1"/>
  <c r="J17" i="1" s="1"/>
  <c r="I17" i="1"/>
  <c r="G18" i="1"/>
  <c r="H18" i="1" s="1"/>
  <c r="J18" i="1" s="1"/>
  <c r="I18" i="1"/>
  <c r="G20" i="1"/>
  <c r="H20" i="1" s="1"/>
  <c r="J20" i="1" s="1"/>
  <c r="I20" i="1"/>
  <c r="G21" i="1"/>
  <c r="H21" i="1" s="1"/>
  <c r="J21" i="1" s="1"/>
  <c r="I21" i="1"/>
  <c r="G22" i="1"/>
  <c r="H22" i="1" s="1"/>
  <c r="J22" i="1" s="1"/>
  <c r="I22" i="1"/>
  <c r="G24" i="1"/>
  <c r="H24" i="1" s="1"/>
  <c r="J24" i="1" s="1"/>
  <c r="I24" i="1"/>
  <c r="G25" i="1"/>
  <c r="H25" i="1" s="1"/>
  <c r="J25" i="1" s="1"/>
  <c r="I25" i="1"/>
  <c r="G29" i="1"/>
  <c r="H29" i="1" s="1"/>
  <c r="J29" i="1" s="1"/>
  <c r="I29" i="1"/>
  <c r="G30" i="1"/>
  <c r="H30" i="1" s="1"/>
  <c r="J30" i="1" s="1"/>
  <c r="I30" i="1"/>
  <c r="G33" i="1"/>
  <c r="H33" i="1" s="1"/>
  <c r="J33" i="1" s="1"/>
  <c r="I33" i="1"/>
  <c r="G34" i="1"/>
  <c r="H34" i="1" s="1"/>
  <c r="J34" i="1" s="1"/>
  <c r="I34" i="1"/>
  <c r="G36" i="1"/>
  <c r="H36" i="1" s="1"/>
  <c r="J36" i="1" s="1"/>
  <c r="I36" i="1"/>
  <c r="G38" i="1"/>
  <c r="H38" i="1" s="1"/>
  <c r="J38" i="1" s="1"/>
  <c r="I38" i="1"/>
  <c r="G39" i="1"/>
  <c r="H39" i="1" s="1"/>
  <c r="J39" i="1" s="1"/>
  <c r="I39" i="1"/>
  <c r="G41" i="1"/>
  <c r="H41" i="1" s="1"/>
  <c r="J41" i="1" s="1"/>
  <c r="I41" i="1"/>
  <c r="G42" i="1"/>
  <c r="H42" i="1" s="1"/>
  <c r="J42" i="1" s="1"/>
  <c r="I42" i="1"/>
  <c r="G43" i="1"/>
  <c r="H43" i="1" s="1"/>
  <c r="J43" i="1" s="1"/>
  <c r="I43" i="1"/>
  <c r="G6" i="1"/>
  <c r="H6" i="1" s="1"/>
  <c r="J6" i="1" s="1"/>
  <c r="I4" i="1" l="1"/>
  <c r="J4" i="1"/>
</calcChain>
</file>

<file path=xl/sharedStrings.xml><?xml version="1.0" encoding="utf-8"?>
<sst xmlns="http://schemas.openxmlformats.org/spreadsheetml/2006/main" count="56" uniqueCount="54">
  <si>
    <t>KOSA OPEN SESONG 2011.</t>
  </si>
  <si>
    <t>PRISER</t>
  </si>
  <si>
    <t>Hauger i.l</t>
  </si>
  <si>
    <t>KØLLER:</t>
  </si>
  <si>
    <t>Kosa Composite</t>
  </si>
  <si>
    <t>INN:</t>
  </si>
  <si>
    <t>UT:</t>
  </si>
  <si>
    <t>ANTALL:</t>
  </si>
  <si>
    <t>Kosa Delta J</t>
  </si>
  <si>
    <t>Kosa Delta M</t>
  </si>
  <si>
    <t>Kosa Delta 3</t>
  </si>
  <si>
    <t>Kosa Wind Trening Trøye</t>
  </si>
  <si>
    <t>Kosa Mix Bukse</t>
  </si>
  <si>
    <t>Kosa Zip joggedress</t>
  </si>
  <si>
    <t>Kosa Halsbeskytter</t>
  </si>
  <si>
    <t>Kosa Soft Hansker</t>
  </si>
  <si>
    <t>Kosa Comet hansker</t>
  </si>
  <si>
    <t>Voks Lisser</t>
  </si>
  <si>
    <t>Delta Kalosj</t>
  </si>
  <si>
    <t>Grip Tape sort</t>
  </si>
  <si>
    <t>Kølle Tape Sort</t>
  </si>
  <si>
    <t>Strømper Hvit/Rød</t>
  </si>
  <si>
    <t>Strømper Hvit/Blå</t>
  </si>
  <si>
    <t>Bliz Motion+ Briller</t>
  </si>
  <si>
    <t>Bliz Pursuit XT Polarized</t>
  </si>
  <si>
    <t>Kosa 1 Liter Flasker</t>
  </si>
  <si>
    <t>Kosa Pacs Køller</t>
  </si>
  <si>
    <t>Kosa Nova Albue XS</t>
  </si>
  <si>
    <t>Kosa Nova Albue S</t>
  </si>
  <si>
    <t>Kosa HB80 Bagg</t>
  </si>
  <si>
    <t>Edge Agein Sliper</t>
  </si>
  <si>
    <t>Inn inkl mva</t>
  </si>
  <si>
    <t>Margin</t>
  </si>
  <si>
    <t>Omsetning</t>
  </si>
  <si>
    <t>inntjening</t>
  </si>
  <si>
    <t>HBK</t>
  </si>
  <si>
    <t>Kosa Susp Gutt</t>
  </si>
  <si>
    <t>Kosa Susp JR</t>
  </si>
  <si>
    <t>leggbeskytter 3030</t>
  </si>
  <si>
    <t>bukse 110</t>
  </si>
  <si>
    <t>KOSA Pro hvit hansker</t>
  </si>
  <si>
    <t>leggbeskytter 3025</t>
  </si>
  <si>
    <t>leggbeskytter 3028</t>
  </si>
  <si>
    <t>leggbeskytter 3033</t>
  </si>
  <si>
    <t>bukse overtrekk med gørdel 120</t>
  </si>
  <si>
    <t>bukse overtrekk med gørdel 140</t>
  </si>
  <si>
    <t>Kølle tape Canada</t>
  </si>
  <si>
    <t>Kosa Nova Albue M</t>
  </si>
  <si>
    <t>Kølle Tape hvit</t>
  </si>
  <si>
    <t>Grip Tape blå</t>
  </si>
  <si>
    <t>antall levert tilbake</t>
  </si>
  <si>
    <t>verdi å betale</t>
  </si>
  <si>
    <t>antall å betale</t>
  </si>
  <si>
    <t>mottatt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</si>
</sst>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1">
    <xf numFmtId="0" fontId="0" fillId="0" borderId="0" xfId="0"/>
    <xf numFmtId="164" fontId="0" fillId="0" borderId="0" xfId="1" applyNumberFormat="1" applyFont="1"/>
    <xf numFmtId="0" fontId="2" fillId="2" borderId="0" xfId="2"/>
    <xf numFmtId="0" fontId="0" fillId="0" borderId="0" xfId="0" applyFill="1"/>
    <xf numFmtId="0" fontId="0" fillId="3" borderId="0" xfId="0" applyFill="1"/>
    <xf numFmtId="0" fontId="0" fillId="4" borderId="0" xfId="0" applyFill="1"/>
    <xf numFmtId="0" fontId="3" fillId="4" borderId="0" xfId="0" applyFont="1" applyFill="1"/>
    <xf numFmtId="0" fontId="2" fillId="0" borderId="0" xfId="2" applyFill="1"/>
    <xf numFmtId="0" fontId="0" fillId="0" borderId="1" xfId="0" applyBorder="1"/>
    <xf numFmtId="0" fontId="0" fillId="3" borderId="1" xfId="0" applyFill="1" applyBorder="1"/>
    <xf numFmtId="0" fontId="3" fillId="4" borderId="1" xfId="0" applyFont="1" applyFill="1" applyBorder="1"/>
    <xf numFmtId="0" fontId="2" fillId="2" borderId="1" xfId="2" applyBorder="1"/>
    <xf numFmtId="0" fontId="0" fillId="0" borderId="1" xfId="0" applyFill="1" applyBorder="1"/>
    <xf numFmtId="164" fontId="0" fillId="0" borderId="1" xfId="1" applyNumberFormat="1" applyFont="1" applyBorder="1"/>
    <xf numFmtId="0" fontId="0" fillId="0" borderId="0" xfId="0" applyAlignment="1">
      <alignment horizontal="center"/>
    </xf>
    <xf numFmtId="164" fontId="0" fillId="5" borderId="0" xfId="1" applyNumberFormat="1" applyFont="1" applyFill="1" applyAlignment="1">
      <alignment horizontal="center"/>
    </xf>
    <xf numFmtId="43" fontId="4" fillId="5" borderId="0" xfId="1" applyFont="1" applyFill="1" applyAlignment="1">
      <alignment horizontal="center"/>
    </xf>
    <xf numFmtId="164" fontId="0" fillId="0" borderId="0" xfId="1" applyNumberFormat="1" applyFont="1" applyFill="1"/>
    <xf numFmtId="0" fontId="0" fillId="0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1" xfId="0" applyFill="1" applyBorder="1" applyAlignment="1">
      <alignment horizontal="center"/>
    </xf>
  </cellXfs>
  <cellStyles count="3">
    <cellStyle name="Bad" xfId="2" builtinId="27"/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workbookViewId="0">
      <selection activeCell="O9" sqref="O9"/>
    </sheetView>
  </sheetViews>
  <sheetFormatPr defaultColWidth="11.42578125" defaultRowHeight="15" x14ac:dyDescent="0.25"/>
  <cols>
    <col min="1" max="1" width="11.42578125" style="3"/>
    <col min="2" max="2" width="19.42578125" style="3" customWidth="1"/>
    <col min="3" max="3" width="6.7109375" style="3" customWidth="1"/>
    <col min="4" max="4" width="11.42578125" style="3" customWidth="1"/>
    <col min="5" max="5" width="7.5703125" style="7" customWidth="1"/>
    <col min="6" max="6" width="11.42578125" style="3"/>
    <col min="7" max="10" width="11.42578125" style="17"/>
    <col min="11" max="11" width="11.42578125" style="3"/>
    <col min="12" max="12" width="19.42578125" style="18" bestFit="1" customWidth="1"/>
    <col min="13" max="13" width="14.5703125" style="18" bestFit="1" customWidth="1"/>
    <col min="14" max="14" width="14.140625" style="18" bestFit="1" customWidth="1"/>
    <col min="15" max="16384" width="11.42578125" style="3"/>
  </cols>
  <sheetData>
    <row r="1" spans="1:14" customFormat="1" x14ac:dyDescent="0.25">
      <c r="C1" s="3"/>
      <c r="D1" s="3"/>
      <c r="E1" s="7"/>
      <c r="G1" s="1"/>
      <c r="H1" s="1"/>
      <c r="I1" s="1"/>
      <c r="J1" s="1"/>
      <c r="L1" s="14"/>
      <c r="M1" s="14"/>
      <c r="N1" s="14"/>
    </row>
    <row r="2" spans="1:14" customFormat="1" x14ac:dyDescent="0.25">
      <c r="C2" s="3" t="s">
        <v>1</v>
      </c>
      <c r="D2" s="3" t="s">
        <v>0</v>
      </c>
      <c r="E2" s="7"/>
      <c r="G2" s="1"/>
      <c r="H2" s="1"/>
      <c r="I2" s="1"/>
      <c r="J2" s="1"/>
      <c r="L2" s="14"/>
      <c r="M2" s="14"/>
      <c r="N2" s="14"/>
    </row>
    <row r="3" spans="1:14" customFormat="1" x14ac:dyDescent="0.25">
      <c r="C3" s="3"/>
      <c r="D3" s="3" t="s">
        <v>2</v>
      </c>
      <c r="E3" s="7"/>
      <c r="G3" s="1"/>
      <c r="H3" s="1"/>
      <c r="I3" s="1"/>
      <c r="J3" s="1"/>
      <c r="L3" s="14"/>
      <c r="M3" s="14"/>
      <c r="N3" s="14"/>
    </row>
    <row r="4" spans="1:14" customFormat="1" x14ac:dyDescent="0.25">
      <c r="C4" s="3"/>
      <c r="D4" s="3"/>
      <c r="E4" s="7" t="s">
        <v>53</v>
      </c>
      <c r="G4" s="1"/>
      <c r="H4" s="1"/>
      <c r="I4" s="1">
        <f>SUM(I6:I43)</f>
        <v>141990</v>
      </c>
      <c r="J4" s="1">
        <f>SUM(J6:J43)</f>
        <v>52733.75</v>
      </c>
      <c r="L4" s="14"/>
      <c r="M4" s="14"/>
      <c r="N4" s="14"/>
    </row>
    <row r="5" spans="1:14" customFormat="1" x14ac:dyDescent="0.25">
      <c r="A5" t="s">
        <v>3</v>
      </c>
      <c r="C5" s="4" t="s">
        <v>5</v>
      </c>
      <c r="D5" s="6" t="s">
        <v>6</v>
      </c>
      <c r="E5" s="2" t="s">
        <v>7</v>
      </c>
      <c r="F5" t="s">
        <v>35</v>
      </c>
      <c r="G5" s="1" t="s">
        <v>31</v>
      </c>
      <c r="H5" s="1" t="s">
        <v>32</v>
      </c>
      <c r="I5" s="1" t="s">
        <v>33</v>
      </c>
      <c r="J5" s="1" t="s">
        <v>34</v>
      </c>
      <c r="L5" s="15" t="s">
        <v>50</v>
      </c>
      <c r="M5" s="15" t="s">
        <v>52</v>
      </c>
      <c r="N5" s="15" t="s">
        <v>51</v>
      </c>
    </row>
    <row r="6" spans="1:14" customFormat="1" x14ac:dyDescent="0.25">
      <c r="A6" t="s">
        <v>4</v>
      </c>
      <c r="C6" s="4">
        <v>230</v>
      </c>
      <c r="D6" s="6">
        <v>600</v>
      </c>
      <c r="E6" s="2">
        <v>25</v>
      </c>
      <c r="F6" s="3">
        <v>400</v>
      </c>
      <c r="G6" s="1">
        <f>C6*1.25</f>
        <v>287.5</v>
      </c>
      <c r="H6" s="1">
        <f>+F6-G6</f>
        <v>112.5</v>
      </c>
      <c r="I6" s="1">
        <f>F6*E6</f>
        <v>10000</v>
      </c>
      <c r="J6" s="1">
        <f>+H6*E6</f>
        <v>2812.5</v>
      </c>
      <c r="L6" s="19">
        <v>24</v>
      </c>
      <c r="M6" s="19">
        <f>E6-L6</f>
        <v>1</v>
      </c>
      <c r="N6" s="19">
        <f>M6*C6</f>
        <v>230</v>
      </c>
    </row>
    <row r="7" spans="1:14" customFormat="1" x14ac:dyDescent="0.25">
      <c r="A7" t="s">
        <v>8</v>
      </c>
      <c r="C7" s="4">
        <v>120</v>
      </c>
      <c r="D7" s="6">
        <v>200</v>
      </c>
      <c r="E7" s="2">
        <v>20</v>
      </c>
      <c r="F7" s="3">
        <v>160</v>
      </c>
      <c r="G7" s="1">
        <f t="shared" ref="G7:G43" si="0">C7*1.25</f>
        <v>150</v>
      </c>
      <c r="H7" s="1">
        <f t="shared" ref="H7:H43" si="1">+D7-G7</f>
        <v>50</v>
      </c>
      <c r="I7" s="1">
        <f t="shared" ref="I7:I43" si="2">D7*E7</f>
        <v>4000</v>
      </c>
      <c r="J7" s="1">
        <f t="shared" ref="J7:J43" si="3">+H7*E7</f>
        <v>1000</v>
      </c>
      <c r="L7" s="19">
        <v>16</v>
      </c>
      <c r="M7" s="19">
        <f t="shared" ref="M7:M52" si="4">E7-L7</f>
        <v>4</v>
      </c>
      <c r="N7" s="19">
        <f t="shared" ref="N7:N52" si="5">M7*C7</f>
        <v>480</v>
      </c>
    </row>
    <row r="8" spans="1:14" customFormat="1" x14ac:dyDescent="0.25">
      <c r="A8" t="s">
        <v>9</v>
      </c>
      <c r="C8" s="4">
        <v>110</v>
      </c>
      <c r="D8" s="6">
        <v>200</v>
      </c>
      <c r="E8" s="2">
        <v>10</v>
      </c>
      <c r="F8" s="3">
        <v>160</v>
      </c>
      <c r="G8" s="1">
        <f t="shared" si="0"/>
        <v>137.5</v>
      </c>
      <c r="H8" s="1">
        <f t="shared" si="1"/>
        <v>62.5</v>
      </c>
      <c r="I8" s="1">
        <f t="shared" si="2"/>
        <v>2000</v>
      </c>
      <c r="J8" s="1">
        <f t="shared" si="3"/>
        <v>625</v>
      </c>
      <c r="L8" s="19">
        <v>9</v>
      </c>
      <c r="M8" s="19">
        <f t="shared" si="4"/>
        <v>1</v>
      </c>
      <c r="N8" s="19">
        <f t="shared" si="5"/>
        <v>110</v>
      </c>
    </row>
    <row r="9" spans="1:14" customFormat="1" x14ac:dyDescent="0.25">
      <c r="A9" t="s">
        <v>10</v>
      </c>
      <c r="C9" s="4">
        <v>150</v>
      </c>
      <c r="D9" s="6">
        <v>300</v>
      </c>
      <c r="E9" s="2">
        <v>10</v>
      </c>
      <c r="F9" s="3">
        <v>220</v>
      </c>
      <c r="G9" s="1">
        <f t="shared" si="0"/>
        <v>187.5</v>
      </c>
      <c r="H9" s="1">
        <f t="shared" si="1"/>
        <v>112.5</v>
      </c>
      <c r="I9" s="1">
        <f t="shared" si="2"/>
        <v>3000</v>
      </c>
      <c r="J9" s="1">
        <f t="shared" si="3"/>
        <v>1125</v>
      </c>
      <c r="L9" s="19">
        <v>5</v>
      </c>
      <c r="M9" s="19">
        <f t="shared" si="4"/>
        <v>5</v>
      </c>
      <c r="N9" s="19">
        <f t="shared" si="5"/>
        <v>750</v>
      </c>
    </row>
    <row r="10" spans="1:14" customFormat="1" x14ac:dyDescent="0.25">
      <c r="A10" t="s">
        <v>26</v>
      </c>
      <c r="C10" s="4">
        <v>400</v>
      </c>
      <c r="D10" s="6">
        <v>800</v>
      </c>
      <c r="E10" s="2">
        <v>20</v>
      </c>
      <c r="F10" s="3">
        <v>550</v>
      </c>
      <c r="G10" s="1">
        <f t="shared" si="0"/>
        <v>500</v>
      </c>
      <c r="H10" s="1">
        <f t="shared" si="1"/>
        <v>300</v>
      </c>
      <c r="I10" s="1">
        <f t="shared" si="2"/>
        <v>16000</v>
      </c>
      <c r="J10" s="1">
        <f t="shared" si="3"/>
        <v>6000</v>
      </c>
      <c r="L10" s="19">
        <v>0</v>
      </c>
      <c r="M10" s="19">
        <f t="shared" si="4"/>
        <v>20</v>
      </c>
      <c r="N10" s="19">
        <f t="shared" si="5"/>
        <v>8000</v>
      </c>
    </row>
    <row r="11" spans="1:14" customFormat="1" x14ac:dyDescent="0.25">
      <c r="C11" s="4"/>
      <c r="D11" s="6"/>
      <c r="E11" s="2"/>
      <c r="F11" s="3"/>
      <c r="G11" s="1"/>
      <c r="H11" s="1"/>
      <c r="I11" s="1"/>
      <c r="J11" s="1"/>
      <c r="L11" s="19"/>
      <c r="M11" s="19"/>
      <c r="N11" s="19"/>
    </row>
    <row r="12" spans="1:14" customFormat="1" x14ac:dyDescent="0.25">
      <c r="A12" t="s">
        <v>11</v>
      </c>
      <c r="C12" s="4">
        <v>150</v>
      </c>
      <c r="D12" s="6">
        <v>300</v>
      </c>
      <c r="E12" s="2">
        <v>16</v>
      </c>
      <c r="F12" s="3">
        <v>200</v>
      </c>
      <c r="G12" s="1">
        <f t="shared" si="0"/>
        <v>187.5</v>
      </c>
      <c r="H12" s="1">
        <f t="shared" si="1"/>
        <v>112.5</v>
      </c>
      <c r="I12" s="1">
        <f t="shared" si="2"/>
        <v>4800</v>
      </c>
      <c r="J12" s="1">
        <f t="shared" si="3"/>
        <v>1800</v>
      </c>
      <c r="L12" s="19">
        <v>7</v>
      </c>
      <c r="M12" s="19">
        <f t="shared" si="4"/>
        <v>9</v>
      </c>
      <c r="N12" s="19">
        <f t="shared" si="5"/>
        <v>1350</v>
      </c>
    </row>
    <row r="13" spans="1:14" customFormat="1" x14ac:dyDescent="0.25">
      <c r="A13" t="s">
        <v>12</v>
      </c>
      <c r="C13" s="4">
        <v>200</v>
      </c>
      <c r="D13" s="6">
        <v>400</v>
      </c>
      <c r="E13" s="2">
        <v>25</v>
      </c>
      <c r="F13" s="3">
        <v>270</v>
      </c>
      <c r="G13" s="1">
        <f t="shared" si="0"/>
        <v>250</v>
      </c>
      <c r="H13" s="1">
        <f t="shared" si="1"/>
        <v>150</v>
      </c>
      <c r="I13" s="1">
        <f t="shared" si="2"/>
        <v>10000</v>
      </c>
      <c r="J13" s="1">
        <f t="shared" si="3"/>
        <v>3750</v>
      </c>
      <c r="L13" s="19">
        <v>24</v>
      </c>
      <c r="M13" s="19">
        <f t="shared" si="4"/>
        <v>1</v>
      </c>
      <c r="N13" s="19">
        <f t="shared" si="5"/>
        <v>200</v>
      </c>
    </row>
    <row r="14" spans="1:14" customFormat="1" x14ac:dyDescent="0.25">
      <c r="A14" t="s">
        <v>13</v>
      </c>
      <c r="C14" s="4">
        <v>250</v>
      </c>
      <c r="D14" s="6">
        <v>500</v>
      </c>
      <c r="E14" s="2">
        <v>18</v>
      </c>
      <c r="F14" s="3">
        <v>350</v>
      </c>
      <c r="G14" s="1">
        <f t="shared" si="0"/>
        <v>312.5</v>
      </c>
      <c r="H14" s="1">
        <f t="shared" si="1"/>
        <v>187.5</v>
      </c>
      <c r="I14" s="1">
        <f t="shared" si="2"/>
        <v>9000</v>
      </c>
      <c r="J14" s="1">
        <f t="shared" si="3"/>
        <v>3375</v>
      </c>
      <c r="L14" s="19">
        <v>14</v>
      </c>
      <c r="M14" s="19">
        <f t="shared" si="4"/>
        <v>4</v>
      </c>
      <c r="N14" s="19">
        <f t="shared" si="5"/>
        <v>1000</v>
      </c>
    </row>
    <row r="15" spans="1:14" customFormat="1" x14ac:dyDescent="0.25">
      <c r="A15" t="s">
        <v>14</v>
      </c>
      <c r="C15" s="4">
        <v>125</v>
      </c>
      <c r="D15" s="6">
        <v>250</v>
      </c>
      <c r="E15" s="2">
        <v>25</v>
      </c>
      <c r="F15" s="3">
        <v>180</v>
      </c>
      <c r="G15" s="1">
        <f t="shared" si="0"/>
        <v>156.25</v>
      </c>
      <c r="H15" s="1">
        <f t="shared" si="1"/>
        <v>93.75</v>
      </c>
      <c r="I15" s="1">
        <f t="shared" si="2"/>
        <v>6250</v>
      </c>
      <c r="J15" s="1">
        <f t="shared" si="3"/>
        <v>2343.75</v>
      </c>
      <c r="L15" s="19">
        <v>16</v>
      </c>
      <c r="M15" s="19">
        <f t="shared" si="4"/>
        <v>9</v>
      </c>
      <c r="N15" s="19">
        <f t="shared" si="5"/>
        <v>1125</v>
      </c>
    </row>
    <row r="16" spans="1:14" customFormat="1" x14ac:dyDescent="0.25">
      <c r="A16" t="s">
        <v>15</v>
      </c>
      <c r="C16" s="4">
        <v>150</v>
      </c>
      <c r="D16" s="6">
        <v>400</v>
      </c>
      <c r="E16" s="2">
        <v>22</v>
      </c>
      <c r="F16" s="3">
        <v>270</v>
      </c>
      <c r="G16" s="1">
        <f t="shared" si="0"/>
        <v>187.5</v>
      </c>
      <c r="H16" s="1">
        <f t="shared" si="1"/>
        <v>212.5</v>
      </c>
      <c r="I16" s="1">
        <f t="shared" si="2"/>
        <v>8800</v>
      </c>
      <c r="J16" s="1">
        <f t="shared" si="3"/>
        <v>4675</v>
      </c>
      <c r="L16" s="19">
        <v>9</v>
      </c>
      <c r="M16" s="19">
        <f t="shared" si="4"/>
        <v>13</v>
      </c>
      <c r="N16" s="19">
        <f t="shared" si="5"/>
        <v>1950</v>
      </c>
    </row>
    <row r="17" spans="1:14" customFormat="1" x14ac:dyDescent="0.25">
      <c r="A17" t="s">
        <v>16</v>
      </c>
      <c r="C17" s="4">
        <v>250</v>
      </c>
      <c r="D17" s="6">
        <v>500</v>
      </c>
      <c r="E17" s="2">
        <v>10</v>
      </c>
      <c r="F17" s="3">
        <v>340</v>
      </c>
      <c r="G17" s="1">
        <f t="shared" si="0"/>
        <v>312.5</v>
      </c>
      <c r="H17" s="1">
        <f t="shared" si="1"/>
        <v>187.5</v>
      </c>
      <c r="I17" s="1">
        <f t="shared" si="2"/>
        <v>5000</v>
      </c>
      <c r="J17" s="1">
        <f t="shared" si="3"/>
        <v>1875</v>
      </c>
      <c r="L17" s="19">
        <v>8</v>
      </c>
      <c r="M17" s="19">
        <f t="shared" si="4"/>
        <v>2</v>
      </c>
      <c r="N17" s="19">
        <f t="shared" si="5"/>
        <v>500</v>
      </c>
    </row>
    <row r="18" spans="1:14" customFormat="1" x14ac:dyDescent="0.25">
      <c r="A18" t="s">
        <v>40</v>
      </c>
      <c r="C18" s="4">
        <v>450</v>
      </c>
      <c r="D18" s="6">
        <v>900</v>
      </c>
      <c r="E18" s="2">
        <v>10</v>
      </c>
      <c r="F18" s="3">
        <v>600</v>
      </c>
      <c r="G18" s="1">
        <f t="shared" si="0"/>
        <v>562.5</v>
      </c>
      <c r="H18" s="1">
        <f t="shared" si="1"/>
        <v>337.5</v>
      </c>
      <c r="I18" s="1">
        <f t="shared" si="2"/>
        <v>9000</v>
      </c>
      <c r="J18" s="1">
        <f t="shared" si="3"/>
        <v>3375</v>
      </c>
      <c r="L18" s="19">
        <v>9</v>
      </c>
      <c r="M18" s="19">
        <f t="shared" si="4"/>
        <v>1</v>
      </c>
      <c r="N18" s="19">
        <f t="shared" si="5"/>
        <v>450</v>
      </c>
    </row>
    <row r="19" spans="1:14" customFormat="1" x14ac:dyDescent="0.25">
      <c r="C19" s="4"/>
      <c r="D19" s="6"/>
      <c r="E19" s="2"/>
      <c r="F19" s="3"/>
      <c r="G19" s="1"/>
      <c r="H19" s="1"/>
      <c r="I19" s="1"/>
      <c r="J19" s="1"/>
      <c r="L19" s="19"/>
      <c r="M19" s="19"/>
      <c r="N19" s="19"/>
    </row>
    <row r="20" spans="1:14" customFormat="1" x14ac:dyDescent="0.25">
      <c r="A20" t="s">
        <v>17</v>
      </c>
      <c r="C20" s="4">
        <v>25</v>
      </c>
      <c r="D20" s="6">
        <v>50</v>
      </c>
      <c r="E20" s="2">
        <v>50</v>
      </c>
      <c r="F20" s="3">
        <v>40</v>
      </c>
      <c r="G20" s="1">
        <f t="shared" si="0"/>
        <v>31.25</v>
      </c>
      <c r="H20" s="1">
        <f t="shared" si="1"/>
        <v>18.75</v>
      </c>
      <c r="I20" s="1">
        <f t="shared" si="2"/>
        <v>2500</v>
      </c>
      <c r="J20" s="1">
        <f t="shared" si="3"/>
        <v>937.5</v>
      </c>
      <c r="L20" s="19">
        <v>32</v>
      </c>
      <c r="M20" s="19">
        <f t="shared" si="4"/>
        <v>18</v>
      </c>
      <c r="N20" s="19">
        <f t="shared" si="5"/>
        <v>450</v>
      </c>
    </row>
    <row r="21" spans="1:14" customFormat="1" x14ac:dyDescent="0.25">
      <c r="A21" t="s">
        <v>18</v>
      </c>
      <c r="C21" s="4">
        <v>60</v>
      </c>
      <c r="D21" s="6">
        <v>120</v>
      </c>
      <c r="E21" s="2">
        <v>50</v>
      </c>
      <c r="F21" s="3">
        <v>100</v>
      </c>
      <c r="G21" s="1">
        <f t="shared" si="0"/>
        <v>75</v>
      </c>
      <c r="H21" s="1">
        <f t="shared" si="1"/>
        <v>45</v>
      </c>
      <c r="I21" s="1">
        <f t="shared" si="2"/>
        <v>6000</v>
      </c>
      <c r="J21" s="1">
        <f t="shared" si="3"/>
        <v>2250</v>
      </c>
      <c r="L21" s="19">
        <v>0</v>
      </c>
      <c r="M21" s="19">
        <f t="shared" si="4"/>
        <v>50</v>
      </c>
      <c r="N21" s="19">
        <f t="shared" si="5"/>
        <v>3000</v>
      </c>
    </row>
    <row r="22" spans="1:14" customFormat="1" x14ac:dyDescent="0.25">
      <c r="A22" t="s">
        <v>19</v>
      </c>
      <c r="C22" s="4">
        <v>25</v>
      </c>
      <c r="D22" s="6">
        <v>50</v>
      </c>
      <c r="E22" s="2">
        <v>32</v>
      </c>
      <c r="F22" s="3">
        <v>40</v>
      </c>
      <c r="G22" s="1">
        <f t="shared" si="0"/>
        <v>31.25</v>
      </c>
      <c r="H22" s="1">
        <f t="shared" si="1"/>
        <v>18.75</v>
      </c>
      <c r="I22" s="1">
        <f t="shared" si="2"/>
        <v>1600</v>
      </c>
      <c r="J22" s="1">
        <f t="shared" si="3"/>
        <v>600</v>
      </c>
      <c r="L22" s="19">
        <v>0</v>
      </c>
      <c r="M22" s="19">
        <f t="shared" si="4"/>
        <v>32</v>
      </c>
      <c r="N22" s="19">
        <f t="shared" si="5"/>
        <v>800</v>
      </c>
    </row>
    <row r="23" spans="1:14" customFormat="1" x14ac:dyDescent="0.25">
      <c r="A23" t="s">
        <v>49</v>
      </c>
      <c r="C23" s="4">
        <v>25</v>
      </c>
      <c r="D23" s="6">
        <v>50</v>
      </c>
      <c r="E23" s="2">
        <v>32</v>
      </c>
      <c r="F23" s="3">
        <v>40</v>
      </c>
      <c r="G23" s="1">
        <f t="shared" ref="G23" si="6">C23*1.25</f>
        <v>31.25</v>
      </c>
      <c r="H23" s="1">
        <f t="shared" ref="H23" si="7">+D23-G23</f>
        <v>18.75</v>
      </c>
      <c r="I23" s="1">
        <f t="shared" ref="I23" si="8">D23*E23</f>
        <v>1600</v>
      </c>
      <c r="J23" s="1">
        <f t="shared" ref="J23" si="9">+H23*E23</f>
        <v>600</v>
      </c>
      <c r="L23" s="19">
        <v>0</v>
      </c>
      <c r="M23" s="19">
        <f t="shared" si="4"/>
        <v>32</v>
      </c>
      <c r="N23" s="19">
        <f t="shared" si="5"/>
        <v>800</v>
      </c>
    </row>
    <row r="24" spans="1:14" customFormat="1" x14ac:dyDescent="0.25">
      <c r="A24" t="s">
        <v>46</v>
      </c>
      <c r="C24" s="4">
        <v>30</v>
      </c>
      <c r="D24" s="6">
        <v>60</v>
      </c>
      <c r="E24" s="2">
        <v>36</v>
      </c>
      <c r="F24" s="3">
        <v>40</v>
      </c>
      <c r="G24" s="1">
        <f t="shared" si="0"/>
        <v>37.5</v>
      </c>
      <c r="H24" s="1">
        <f t="shared" si="1"/>
        <v>22.5</v>
      </c>
      <c r="I24" s="1">
        <f t="shared" si="2"/>
        <v>2160</v>
      </c>
      <c r="J24" s="1">
        <f t="shared" si="3"/>
        <v>810</v>
      </c>
      <c r="L24" s="19">
        <v>29</v>
      </c>
      <c r="M24" s="19">
        <f t="shared" si="4"/>
        <v>7</v>
      </c>
      <c r="N24" s="19">
        <f t="shared" si="5"/>
        <v>210</v>
      </c>
    </row>
    <row r="25" spans="1:14" customFormat="1" x14ac:dyDescent="0.25">
      <c r="A25" t="s">
        <v>20</v>
      </c>
      <c r="C25" s="4">
        <v>30</v>
      </c>
      <c r="D25" s="6">
        <v>60</v>
      </c>
      <c r="E25" s="2">
        <v>60</v>
      </c>
      <c r="F25" s="3">
        <v>40</v>
      </c>
      <c r="G25" s="1">
        <f t="shared" si="0"/>
        <v>37.5</v>
      </c>
      <c r="H25" s="1">
        <f t="shared" si="1"/>
        <v>22.5</v>
      </c>
      <c r="I25" s="1">
        <f t="shared" si="2"/>
        <v>3600</v>
      </c>
      <c r="J25" s="1">
        <f t="shared" si="3"/>
        <v>1350</v>
      </c>
      <c r="L25" s="19">
        <v>0</v>
      </c>
      <c r="M25" s="19">
        <f t="shared" si="4"/>
        <v>60</v>
      </c>
      <c r="N25" s="19">
        <f t="shared" si="5"/>
        <v>1800</v>
      </c>
    </row>
    <row r="26" spans="1:14" customFormat="1" x14ac:dyDescent="0.25">
      <c r="A26" t="s">
        <v>48</v>
      </c>
      <c r="C26" s="4">
        <v>30</v>
      </c>
      <c r="D26" s="6">
        <v>60</v>
      </c>
      <c r="E26" s="2">
        <v>60</v>
      </c>
      <c r="F26" s="3">
        <v>40</v>
      </c>
      <c r="G26" s="1">
        <f t="shared" ref="G26" si="10">C26*1.25</f>
        <v>37.5</v>
      </c>
      <c r="H26" s="1">
        <f t="shared" ref="H26" si="11">+D26-G26</f>
        <v>22.5</v>
      </c>
      <c r="I26" s="1">
        <f t="shared" ref="I26" si="12">D26*E26</f>
        <v>3600</v>
      </c>
      <c r="J26" s="1">
        <f t="shared" ref="J26" si="13">+H26*E26</f>
        <v>1350</v>
      </c>
      <c r="L26" s="19">
        <v>0</v>
      </c>
      <c r="M26" s="19">
        <f t="shared" si="4"/>
        <v>60</v>
      </c>
      <c r="N26" s="19">
        <f t="shared" si="5"/>
        <v>1800</v>
      </c>
    </row>
    <row r="27" spans="1:14" customFormat="1" x14ac:dyDescent="0.25">
      <c r="A27" t="s">
        <v>30</v>
      </c>
      <c r="C27" s="4">
        <v>300</v>
      </c>
      <c r="D27" s="6">
        <v>600</v>
      </c>
      <c r="E27" s="2">
        <v>5</v>
      </c>
      <c r="F27" s="3">
        <v>450</v>
      </c>
      <c r="G27" s="1">
        <f t="shared" si="0"/>
        <v>375</v>
      </c>
      <c r="H27" s="1">
        <f t="shared" si="1"/>
        <v>225</v>
      </c>
      <c r="I27" s="1">
        <f t="shared" si="2"/>
        <v>3000</v>
      </c>
      <c r="J27" s="1">
        <f t="shared" si="3"/>
        <v>1125</v>
      </c>
      <c r="L27" s="19">
        <v>5</v>
      </c>
      <c r="M27" s="19">
        <f t="shared" si="4"/>
        <v>0</v>
      </c>
      <c r="N27" s="19">
        <f t="shared" si="5"/>
        <v>0</v>
      </c>
    </row>
    <row r="28" spans="1:14" customFormat="1" x14ac:dyDescent="0.25">
      <c r="C28" s="4"/>
      <c r="D28" s="6"/>
      <c r="E28" s="2"/>
      <c r="F28" s="3"/>
      <c r="G28" s="1"/>
      <c r="H28" s="1"/>
      <c r="I28" s="1"/>
      <c r="J28" s="1"/>
      <c r="L28" s="19"/>
      <c r="M28" s="19"/>
      <c r="N28" s="19"/>
    </row>
    <row r="29" spans="1:14" customFormat="1" x14ac:dyDescent="0.25">
      <c r="A29" t="s">
        <v>21</v>
      </c>
      <c r="C29" s="4">
        <v>80</v>
      </c>
      <c r="D29" s="6">
        <v>160</v>
      </c>
      <c r="E29" s="2">
        <v>20</v>
      </c>
      <c r="F29" s="3">
        <v>120</v>
      </c>
      <c r="G29" s="1">
        <f t="shared" si="0"/>
        <v>100</v>
      </c>
      <c r="H29" s="1">
        <f t="shared" si="1"/>
        <v>60</v>
      </c>
      <c r="I29" s="1">
        <f t="shared" si="2"/>
        <v>3200</v>
      </c>
      <c r="J29" s="1">
        <f t="shared" si="3"/>
        <v>1200</v>
      </c>
      <c r="L29" s="19">
        <v>12</v>
      </c>
      <c r="M29" s="19">
        <f t="shared" si="4"/>
        <v>8</v>
      </c>
      <c r="N29" s="19">
        <f t="shared" si="5"/>
        <v>640</v>
      </c>
    </row>
    <row r="30" spans="1:14" customFormat="1" x14ac:dyDescent="0.25">
      <c r="A30" t="s">
        <v>22</v>
      </c>
      <c r="C30" s="4">
        <v>80</v>
      </c>
      <c r="D30" s="6">
        <v>160</v>
      </c>
      <c r="E30" s="2">
        <v>20</v>
      </c>
      <c r="F30" s="3">
        <v>120</v>
      </c>
      <c r="G30" s="1">
        <f t="shared" si="0"/>
        <v>100</v>
      </c>
      <c r="H30" s="1">
        <f t="shared" si="1"/>
        <v>60</v>
      </c>
      <c r="I30" s="1">
        <f t="shared" si="2"/>
        <v>3200</v>
      </c>
      <c r="J30" s="1">
        <f t="shared" si="3"/>
        <v>1200</v>
      </c>
      <c r="L30" s="19">
        <v>7</v>
      </c>
      <c r="M30" s="19">
        <f t="shared" si="4"/>
        <v>13</v>
      </c>
      <c r="N30" s="19">
        <f t="shared" si="5"/>
        <v>1040</v>
      </c>
    </row>
    <row r="31" spans="1:14" customFormat="1" x14ac:dyDescent="0.25">
      <c r="C31" s="4"/>
      <c r="D31" s="6"/>
      <c r="E31" s="2"/>
      <c r="F31" s="3"/>
      <c r="G31" s="1"/>
      <c r="H31" s="1"/>
      <c r="I31" s="1"/>
      <c r="J31" s="1"/>
      <c r="L31" s="19"/>
      <c r="M31" s="19"/>
      <c r="N31" s="19"/>
    </row>
    <row r="32" spans="1:14" customFormat="1" x14ac:dyDescent="0.25">
      <c r="C32" s="4"/>
      <c r="D32" s="6"/>
      <c r="E32" s="2"/>
      <c r="F32" s="3"/>
      <c r="G32" s="1"/>
      <c r="H32" s="1"/>
      <c r="I32" s="1"/>
      <c r="J32" s="1"/>
      <c r="L32" s="19"/>
      <c r="M32" s="19"/>
      <c r="N32" s="19"/>
    </row>
    <row r="33" spans="1:14" customFormat="1" x14ac:dyDescent="0.25">
      <c r="A33" t="s">
        <v>23</v>
      </c>
      <c r="C33" s="4">
        <v>230</v>
      </c>
      <c r="D33" s="6">
        <v>450</v>
      </c>
      <c r="E33" s="2">
        <v>5</v>
      </c>
      <c r="F33" s="3">
        <v>330</v>
      </c>
      <c r="G33" s="1">
        <f t="shared" si="0"/>
        <v>287.5</v>
      </c>
      <c r="H33" s="1">
        <f t="shared" si="1"/>
        <v>162.5</v>
      </c>
      <c r="I33" s="1">
        <f t="shared" si="2"/>
        <v>2250</v>
      </c>
      <c r="J33" s="1">
        <f t="shared" si="3"/>
        <v>812.5</v>
      </c>
      <c r="L33" s="19">
        <v>5</v>
      </c>
      <c r="M33" s="19">
        <f t="shared" si="4"/>
        <v>0</v>
      </c>
      <c r="N33" s="19">
        <f t="shared" si="5"/>
        <v>0</v>
      </c>
    </row>
    <row r="34" spans="1:14" customFormat="1" x14ac:dyDescent="0.25">
      <c r="A34" t="s">
        <v>24</v>
      </c>
      <c r="C34" s="4">
        <v>390</v>
      </c>
      <c r="D34" s="6">
        <v>750</v>
      </c>
      <c r="E34" s="2">
        <v>5</v>
      </c>
      <c r="F34" s="3">
        <v>550</v>
      </c>
      <c r="G34" s="1">
        <f t="shared" si="0"/>
        <v>487.5</v>
      </c>
      <c r="H34" s="1">
        <f t="shared" si="1"/>
        <v>262.5</v>
      </c>
      <c r="I34" s="1">
        <f t="shared" si="2"/>
        <v>3750</v>
      </c>
      <c r="J34" s="1">
        <f t="shared" si="3"/>
        <v>1312.5</v>
      </c>
      <c r="L34" s="19">
        <v>4</v>
      </c>
      <c r="M34" s="19">
        <f t="shared" si="4"/>
        <v>1</v>
      </c>
      <c r="N34" s="19">
        <f t="shared" si="5"/>
        <v>390</v>
      </c>
    </row>
    <row r="35" spans="1:14" customFormat="1" x14ac:dyDescent="0.25">
      <c r="C35" s="4"/>
      <c r="D35" s="6"/>
      <c r="E35" s="2"/>
      <c r="F35" s="3"/>
      <c r="G35" s="1"/>
      <c r="H35" s="1"/>
      <c r="I35" s="1"/>
      <c r="J35" s="1"/>
      <c r="L35" s="19"/>
      <c r="M35" s="19"/>
      <c r="N35" s="19"/>
    </row>
    <row r="36" spans="1:14" customFormat="1" x14ac:dyDescent="0.25">
      <c r="A36" t="s">
        <v>25</v>
      </c>
      <c r="C36" s="4">
        <v>20</v>
      </c>
      <c r="D36" s="6">
        <v>40</v>
      </c>
      <c r="E36" s="2">
        <v>132</v>
      </c>
      <c r="F36" s="3">
        <v>30</v>
      </c>
      <c r="G36" s="1">
        <f t="shared" si="0"/>
        <v>25</v>
      </c>
      <c r="H36" s="1">
        <f t="shared" si="1"/>
        <v>15</v>
      </c>
      <c r="I36" s="1">
        <f t="shared" si="2"/>
        <v>5280</v>
      </c>
      <c r="J36" s="1">
        <f t="shared" si="3"/>
        <v>1980</v>
      </c>
      <c r="L36" s="19">
        <v>0</v>
      </c>
      <c r="M36" s="19">
        <f t="shared" si="4"/>
        <v>132</v>
      </c>
      <c r="N36" s="19">
        <f t="shared" si="5"/>
        <v>2640</v>
      </c>
    </row>
    <row r="37" spans="1:14" customFormat="1" x14ac:dyDescent="0.25">
      <c r="C37" s="4"/>
      <c r="D37" s="6"/>
      <c r="E37" s="2"/>
      <c r="F37" s="3"/>
      <c r="G37" s="1"/>
      <c r="H37" s="1"/>
      <c r="I37" s="1"/>
      <c r="J37" s="1"/>
      <c r="L37" s="19"/>
      <c r="M37" s="19"/>
      <c r="N37" s="19"/>
    </row>
    <row r="38" spans="1:14" customFormat="1" x14ac:dyDescent="0.25">
      <c r="A38" t="s">
        <v>27</v>
      </c>
      <c r="C38" s="4">
        <v>100</v>
      </c>
      <c r="D38" s="6">
        <v>200</v>
      </c>
      <c r="E38" s="2">
        <v>3</v>
      </c>
      <c r="F38" s="3">
        <v>150</v>
      </c>
      <c r="G38" s="1">
        <f t="shared" si="0"/>
        <v>125</v>
      </c>
      <c r="H38" s="1">
        <f t="shared" si="1"/>
        <v>75</v>
      </c>
      <c r="I38" s="1">
        <f t="shared" si="2"/>
        <v>600</v>
      </c>
      <c r="J38" s="1">
        <f t="shared" si="3"/>
        <v>225</v>
      </c>
      <c r="L38" s="19">
        <v>0</v>
      </c>
      <c r="M38" s="19">
        <f t="shared" si="4"/>
        <v>3</v>
      </c>
      <c r="N38" s="19">
        <f t="shared" si="5"/>
        <v>300</v>
      </c>
    </row>
    <row r="39" spans="1:14" customFormat="1" x14ac:dyDescent="0.25">
      <c r="A39" t="s">
        <v>28</v>
      </c>
      <c r="C39" s="4">
        <v>100</v>
      </c>
      <c r="D39" s="6">
        <v>200</v>
      </c>
      <c r="E39" s="2">
        <v>3</v>
      </c>
      <c r="F39" s="3">
        <v>150</v>
      </c>
      <c r="G39" s="1">
        <f t="shared" si="0"/>
        <v>125</v>
      </c>
      <c r="H39" s="1">
        <f t="shared" si="1"/>
        <v>75</v>
      </c>
      <c r="I39" s="1">
        <f t="shared" si="2"/>
        <v>600</v>
      </c>
      <c r="J39" s="1">
        <f t="shared" si="3"/>
        <v>225</v>
      </c>
      <c r="L39" s="19">
        <v>0</v>
      </c>
      <c r="M39" s="19">
        <f t="shared" si="4"/>
        <v>3</v>
      </c>
      <c r="N39" s="19">
        <f t="shared" si="5"/>
        <v>300</v>
      </c>
    </row>
    <row r="40" spans="1:14" customFormat="1" x14ac:dyDescent="0.25">
      <c r="A40" t="s">
        <v>47</v>
      </c>
      <c r="C40" s="4">
        <v>150</v>
      </c>
      <c r="D40" s="6"/>
      <c r="E40" s="2">
        <v>5</v>
      </c>
      <c r="F40" s="3"/>
      <c r="G40" s="1">
        <f t="shared" si="0"/>
        <v>187.5</v>
      </c>
      <c r="H40" s="1"/>
      <c r="I40" s="1"/>
      <c r="J40" s="1"/>
      <c r="L40" s="19">
        <v>2</v>
      </c>
      <c r="M40" s="19">
        <f t="shared" si="4"/>
        <v>3</v>
      </c>
      <c r="N40" s="19">
        <f t="shared" si="5"/>
        <v>450</v>
      </c>
    </row>
    <row r="41" spans="1:14" customFormat="1" x14ac:dyDescent="0.25">
      <c r="A41" t="s">
        <v>29</v>
      </c>
      <c r="C41" s="4">
        <v>400</v>
      </c>
      <c r="D41" s="6">
        <v>800</v>
      </c>
      <c r="E41" s="2">
        <v>10</v>
      </c>
      <c r="F41" s="3">
        <v>600</v>
      </c>
      <c r="G41" s="1">
        <f t="shared" si="0"/>
        <v>500</v>
      </c>
      <c r="H41" s="1">
        <f t="shared" si="1"/>
        <v>300</v>
      </c>
      <c r="I41" s="1">
        <f t="shared" si="2"/>
        <v>8000</v>
      </c>
      <c r="J41" s="1">
        <f t="shared" si="3"/>
        <v>3000</v>
      </c>
      <c r="L41" s="19">
        <v>5</v>
      </c>
      <c r="M41" s="19">
        <f t="shared" si="4"/>
        <v>5</v>
      </c>
      <c r="N41" s="19">
        <f t="shared" si="5"/>
        <v>2000</v>
      </c>
    </row>
    <row r="42" spans="1:14" customFormat="1" x14ac:dyDescent="0.25">
      <c r="A42" t="s">
        <v>36</v>
      </c>
      <c r="C42" s="4">
        <v>110</v>
      </c>
      <c r="D42" s="6">
        <v>200</v>
      </c>
      <c r="E42" s="2">
        <v>13</v>
      </c>
      <c r="F42" s="3">
        <v>160</v>
      </c>
      <c r="G42" s="1">
        <f t="shared" si="0"/>
        <v>137.5</v>
      </c>
      <c r="H42" s="1">
        <f t="shared" si="1"/>
        <v>62.5</v>
      </c>
      <c r="I42" s="1">
        <f t="shared" si="2"/>
        <v>2600</v>
      </c>
      <c r="J42" s="1">
        <f t="shared" si="3"/>
        <v>812.5</v>
      </c>
      <c r="L42" s="19">
        <v>7</v>
      </c>
      <c r="M42" s="19">
        <f t="shared" si="4"/>
        <v>6</v>
      </c>
      <c r="N42" s="19">
        <f t="shared" si="5"/>
        <v>660</v>
      </c>
    </row>
    <row r="43" spans="1:14" customFormat="1" x14ac:dyDescent="0.25">
      <c r="A43" t="s">
        <v>37</v>
      </c>
      <c r="C43" s="4">
        <v>110</v>
      </c>
      <c r="D43" s="6">
        <v>200</v>
      </c>
      <c r="E43" s="2">
        <v>3</v>
      </c>
      <c r="F43" s="3">
        <v>160</v>
      </c>
      <c r="G43" s="1">
        <f t="shared" si="0"/>
        <v>137.5</v>
      </c>
      <c r="H43" s="1">
        <f t="shared" si="1"/>
        <v>62.5</v>
      </c>
      <c r="I43" s="1">
        <f t="shared" si="2"/>
        <v>600</v>
      </c>
      <c r="J43" s="1">
        <f t="shared" si="3"/>
        <v>187.5</v>
      </c>
      <c r="L43" s="19">
        <v>1</v>
      </c>
      <c r="M43" s="19">
        <f t="shared" si="4"/>
        <v>2</v>
      </c>
      <c r="N43" s="19">
        <f t="shared" si="5"/>
        <v>220</v>
      </c>
    </row>
    <row r="44" spans="1:14" customFormat="1" x14ac:dyDescent="0.25">
      <c r="C44" s="4"/>
      <c r="D44" s="6"/>
      <c r="E44" s="2"/>
      <c r="F44" s="3"/>
      <c r="G44" s="1"/>
      <c r="H44" s="1"/>
      <c r="I44" s="1"/>
      <c r="J44" s="1"/>
      <c r="L44" s="19"/>
      <c r="M44" s="19"/>
      <c r="N44" s="19"/>
    </row>
    <row r="45" spans="1:14" customFormat="1" x14ac:dyDescent="0.25">
      <c r="A45" t="s">
        <v>41</v>
      </c>
      <c r="C45" s="4">
        <v>220</v>
      </c>
      <c r="D45" s="6">
        <v>500</v>
      </c>
      <c r="E45" s="2">
        <v>5</v>
      </c>
      <c r="F45" s="3">
        <v>300</v>
      </c>
      <c r="G45" s="1">
        <f t="shared" ref="G44:G53" si="14">C45*1.25</f>
        <v>275</v>
      </c>
      <c r="H45" s="1">
        <f t="shared" ref="H44:H53" si="15">+D45-G45</f>
        <v>225</v>
      </c>
      <c r="I45" s="1">
        <f t="shared" ref="I44:I53" si="16">D45*E45</f>
        <v>2500</v>
      </c>
      <c r="J45" s="1">
        <f t="shared" ref="J44:J53" si="17">+H45*E45</f>
        <v>1125</v>
      </c>
      <c r="L45" s="19">
        <v>4</v>
      </c>
      <c r="M45" s="19">
        <f t="shared" si="4"/>
        <v>1</v>
      </c>
      <c r="N45" s="19">
        <f t="shared" si="5"/>
        <v>220</v>
      </c>
    </row>
    <row r="46" spans="1:14" customFormat="1" x14ac:dyDescent="0.25">
      <c r="A46" t="s">
        <v>42</v>
      </c>
      <c r="C46" s="4">
        <v>220</v>
      </c>
      <c r="D46" s="6">
        <v>500</v>
      </c>
      <c r="E46" s="2">
        <v>5</v>
      </c>
      <c r="F46" s="3">
        <v>300</v>
      </c>
      <c r="G46" s="1">
        <f t="shared" si="14"/>
        <v>275</v>
      </c>
      <c r="H46" s="1">
        <f t="shared" si="15"/>
        <v>225</v>
      </c>
      <c r="I46" s="1">
        <f t="shared" si="16"/>
        <v>2500</v>
      </c>
      <c r="J46" s="1">
        <f t="shared" si="17"/>
        <v>1125</v>
      </c>
      <c r="L46" s="19">
        <v>4</v>
      </c>
      <c r="M46" s="19">
        <f t="shared" si="4"/>
        <v>1</v>
      </c>
      <c r="N46" s="19">
        <f t="shared" si="5"/>
        <v>220</v>
      </c>
    </row>
    <row r="47" spans="1:14" customFormat="1" x14ac:dyDescent="0.25">
      <c r="A47" t="s">
        <v>38</v>
      </c>
      <c r="C47" s="4">
        <v>280</v>
      </c>
      <c r="D47" s="6">
        <v>600</v>
      </c>
      <c r="E47" s="2">
        <v>6</v>
      </c>
      <c r="F47" s="3">
        <v>400</v>
      </c>
      <c r="G47" s="1">
        <f t="shared" si="14"/>
        <v>350</v>
      </c>
      <c r="H47" s="1">
        <f t="shared" si="15"/>
        <v>250</v>
      </c>
      <c r="I47" s="1">
        <f t="shared" si="16"/>
        <v>3600</v>
      </c>
      <c r="J47" s="1">
        <f t="shared" si="17"/>
        <v>1500</v>
      </c>
      <c r="L47" s="19">
        <v>4</v>
      </c>
      <c r="M47" s="19">
        <f t="shared" si="4"/>
        <v>2</v>
      </c>
      <c r="N47" s="19">
        <f t="shared" si="5"/>
        <v>560</v>
      </c>
    </row>
    <row r="48" spans="1:14" customFormat="1" x14ac:dyDescent="0.25">
      <c r="A48" t="s">
        <v>43</v>
      </c>
      <c r="C48" s="4">
        <v>280</v>
      </c>
      <c r="D48" s="6">
        <v>600</v>
      </c>
      <c r="E48" s="2">
        <v>6</v>
      </c>
      <c r="F48" s="3">
        <v>400</v>
      </c>
      <c r="G48" s="1">
        <f t="shared" si="14"/>
        <v>350</v>
      </c>
      <c r="H48" s="1">
        <f t="shared" si="15"/>
        <v>250</v>
      </c>
      <c r="I48" s="1">
        <f t="shared" si="16"/>
        <v>3600</v>
      </c>
      <c r="J48" s="1">
        <f t="shared" si="17"/>
        <v>1500</v>
      </c>
      <c r="L48" s="19">
        <v>3</v>
      </c>
      <c r="M48" s="19">
        <f t="shared" si="4"/>
        <v>3</v>
      </c>
      <c r="N48" s="19">
        <f t="shared" si="5"/>
        <v>840</v>
      </c>
    </row>
    <row r="49" spans="1:14" customFormat="1" x14ac:dyDescent="0.25">
      <c r="C49" s="4"/>
      <c r="D49" s="6"/>
      <c r="E49" s="2"/>
      <c r="F49" s="3"/>
      <c r="G49" s="1"/>
      <c r="H49" s="1"/>
      <c r="I49" s="1"/>
      <c r="J49" s="1"/>
      <c r="L49" s="19"/>
      <c r="M49" s="19"/>
      <c r="N49" s="19"/>
    </row>
    <row r="50" spans="1:14" customFormat="1" x14ac:dyDescent="0.25">
      <c r="A50" t="s">
        <v>39</v>
      </c>
      <c r="C50" s="4">
        <v>550</v>
      </c>
      <c r="D50" s="6">
        <v>600</v>
      </c>
      <c r="E50" s="2">
        <v>3</v>
      </c>
      <c r="F50" s="3">
        <v>500</v>
      </c>
      <c r="G50" s="1">
        <f t="shared" si="14"/>
        <v>687.5</v>
      </c>
      <c r="H50" s="1">
        <f t="shared" si="15"/>
        <v>-87.5</v>
      </c>
      <c r="I50" s="1">
        <f t="shared" si="16"/>
        <v>1800</v>
      </c>
      <c r="J50" s="1">
        <f t="shared" si="17"/>
        <v>-262.5</v>
      </c>
      <c r="L50" s="19">
        <v>1</v>
      </c>
      <c r="M50" s="19">
        <f t="shared" si="4"/>
        <v>2</v>
      </c>
      <c r="N50" s="19">
        <f t="shared" si="5"/>
        <v>1100</v>
      </c>
    </row>
    <row r="51" spans="1:14" customFormat="1" x14ac:dyDescent="0.25">
      <c r="A51" t="s">
        <v>44</v>
      </c>
      <c r="C51" s="4">
        <v>550</v>
      </c>
      <c r="D51" s="6">
        <v>1000</v>
      </c>
      <c r="E51" s="2">
        <v>5</v>
      </c>
      <c r="F51" s="3">
        <v>750</v>
      </c>
      <c r="G51" s="1">
        <f t="shared" si="14"/>
        <v>687.5</v>
      </c>
      <c r="H51" s="1">
        <f t="shared" si="15"/>
        <v>312.5</v>
      </c>
      <c r="I51" s="1">
        <f t="shared" si="16"/>
        <v>5000</v>
      </c>
      <c r="J51" s="1">
        <f t="shared" si="17"/>
        <v>1562.5</v>
      </c>
      <c r="L51" s="19">
        <v>5</v>
      </c>
      <c r="M51" s="19">
        <f t="shared" si="4"/>
        <v>0</v>
      </c>
      <c r="N51" s="19">
        <f t="shared" si="5"/>
        <v>0</v>
      </c>
    </row>
    <row r="52" spans="1:14" customFormat="1" x14ac:dyDescent="0.25">
      <c r="A52" s="8" t="s">
        <v>45</v>
      </c>
      <c r="B52" s="8"/>
      <c r="C52" s="9">
        <v>550</v>
      </c>
      <c r="D52" s="10">
        <v>1000</v>
      </c>
      <c r="E52" s="11">
        <v>9</v>
      </c>
      <c r="F52" s="12">
        <v>750</v>
      </c>
      <c r="G52" s="13">
        <f t="shared" si="14"/>
        <v>687.5</v>
      </c>
      <c r="H52" s="13">
        <f t="shared" si="15"/>
        <v>312.5</v>
      </c>
      <c r="I52" s="13">
        <f t="shared" si="16"/>
        <v>9000</v>
      </c>
      <c r="J52" s="13">
        <f t="shared" si="17"/>
        <v>2812.5</v>
      </c>
      <c r="K52" s="8"/>
      <c r="L52" s="20">
        <v>4</v>
      </c>
      <c r="M52" s="20">
        <f t="shared" si="4"/>
        <v>5</v>
      </c>
      <c r="N52" s="20">
        <f t="shared" si="5"/>
        <v>2750</v>
      </c>
    </row>
    <row r="53" spans="1:14" customFormat="1" x14ac:dyDescent="0.25">
      <c r="C53" s="4"/>
      <c r="D53" s="5"/>
      <c r="E53" s="2"/>
      <c r="G53" s="1"/>
      <c r="H53" s="1"/>
      <c r="I53" s="1"/>
      <c r="J53" s="1"/>
      <c r="L53" s="14"/>
      <c r="M53" s="14"/>
      <c r="N53" s="14"/>
    </row>
    <row r="54" spans="1:14" customFormat="1" ht="18.75" x14ac:dyDescent="0.3">
      <c r="C54" s="4"/>
      <c r="D54" s="5"/>
      <c r="E54" s="2"/>
      <c r="G54" s="1"/>
      <c r="H54" s="1"/>
      <c r="I54" s="1"/>
      <c r="J54" s="1"/>
      <c r="L54" s="14"/>
      <c r="M54" s="14"/>
      <c r="N54" s="16">
        <f>SUM(N6:N53)</f>
        <v>39335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topLeftCell="A27" workbookViewId="0">
      <selection sqref="A1:B45"/>
    </sheetView>
  </sheetViews>
  <sheetFormatPr defaultColWidth="11.42578125" defaultRowHeight="15" x14ac:dyDescent="0.25"/>
  <cols>
    <col min="1" max="1" width="30" bestFit="1" customWidth="1"/>
  </cols>
  <sheetData>
    <row r="1" spans="1:2" x14ac:dyDescent="0.25">
      <c r="A1" t="s">
        <v>3</v>
      </c>
      <c r="B1" t="s">
        <v>7</v>
      </c>
    </row>
    <row r="2" spans="1:2" x14ac:dyDescent="0.25">
      <c r="A2" t="str">
        <f>'Ark1'!A6</f>
        <v>Kosa Composite</v>
      </c>
      <c r="B2">
        <f>'Ark1'!E6</f>
        <v>25</v>
      </c>
    </row>
    <row r="3" spans="1:2" x14ac:dyDescent="0.25">
      <c r="A3" t="str">
        <f>'Ark1'!A7</f>
        <v>Kosa Delta J</v>
      </c>
      <c r="B3">
        <f>'Ark1'!E7</f>
        <v>20</v>
      </c>
    </row>
    <row r="4" spans="1:2" x14ac:dyDescent="0.25">
      <c r="A4" t="str">
        <f>'Ark1'!A8</f>
        <v>Kosa Delta M</v>
      </c>
      <c r="B4">
        <f>'Ark1'!E8</f>
        <v>10</v>
      </c>
    </row>
    <row r="5" spans="1:2" x14ac:dyDescent="0.25">
      <c r="A5" t="str">
        <f>'Ark1'!A9</f>
        <v>Kosa Delta 3</v>
      </c>
      <c r="B5">
        <f>'Ark1'!E9</f>
        <v>10</v>
      </c>
    </row>
    <row r="6" spans="1:2" x14ac:dyDescent="0.25">
      <c r="A6" t="str">
        <f>'Ark1'!A10</f>
        <v>Kosa Pacs Køller</v>
      </c>
      <c r="B6">
        <f>'Ark1'!E10</f>
        <v>20</v>
      </c>
    </row>
    <row r="7" spans="1:2" x14ac:dyDescent="0.25">
      <c r="A7">
        <f>'Ark1'!A11</f>
        <v>0</v>
      </c>
      <c r="B7">
        <f>'Ark1'!E11</f>
        <v>0</v>
      </c>
    </row>
    <row r="8" spans="1:2" x14ac:dyDescent="0.25">
      <c r="A8" t="str">
        <f>'Ark1'!A12</f>
        <v>Kosa Wind Trening Trøye</v>
      </c>
      <c r="B8">
        <f>'Ark1'!E12</f>
        <v>16</v>
      </c>
    </row>
    <row r="9" spans="1:2" x14ac:dyDescent="0.25">
      <c r="A9" t="str">
        <f>'Ark1'!A13</f>
        <v>Kosa Mix Bukse</v>
      </c>
      <c r="B9">
        <f>'Ark1'!E13</f>
        <v>25</v>
      </c>
    </row>
    <row r="10" spans="1:2" x14ac:dyDescent="0.25">
      <c r="A10" t="str">
        <f>'Ark1'!A14</f>
        <v>Kosa Zip joggedress</v>
      </c>
      <c r="B10">
        <f>'Ark1'!E14</f>
        <v>18</v>
      </c>
    </row>
    <row r="11" spans="1:2" x14ac:dyDescent="0.25">
      <c r="A11" t="str">
        <f>'Ark1'!A15</f>
        <v>Kosa Halsbeskytter</v>
      </c>
      <c r="B11">
        <f>'Ark1'!E15</f>
        <v>25</v>
      </c>
    </row>
    <row r="12" spans="1:2" x14ac:dyDescent="0.25">
      <c r="A12" t="str">
        <f>'Ark1'!A16</f>
        <v>Kosa Soft Hansker</v>
      </c>
      <c r="B12">
        <f>'Ark1'!E16</f>
        <v>22</v>
      </c>
    </row>
    <row r="13" spans="1:2" x14ac:dyDescent="0.25">
      <c r="A13" t="str">
        <f>'Ark1'!A17</f>
        <v>Kosa Comet hansker</v>
      </c>
      <c r="B13">
        <f>'Ark1'!E17</f>
        <v>10</v>
      </c>
    </row>
    <row r="14" spans="1:2" x14ac:dyDescent="0.25">
      <c r="A14" t="str">
        <f>'Ark1'!A18</f>
        <v>KOSA Pro hvit hansker</v>
      </c>
      <c r="B14">
        <f>'Ark1'!E18</f>
        <v>10</v>
      </c>
    </row>
    <row r="15" spans="1:2" x14ac:dyDescent="0.25">
      <c r="A15">
        <f>'Ark1'!A19</f>
        <v>0</v>
      </c>
      <c r="B15">
        <f>'Ark1'!E19</f>
        <v>0</v>
      </c>
    </row>
    <row r="16" spans="1:2" x14ac:dyDescent="0.25">
      <c r="A16" t="str">
        <f>'Ark1'!A20</f>
        <v>Voks Lisser</v>
      </c>
      <c r="B16">
        <f>'Ark1'!E20</f>
        <v>50</v>
      </c>
    </row>
    <row r="17" spans="1:2" x14ac:dyDescent="0.25">
      <c r="A17" t="str">
        <f>'Ark1'!A21</f>
        <v>Delta Kalosj</v>
      </c>
      <c r="B17">
        <f>'Ark1'!E21</f>
        <v>50</v>
      </c>
    </row>
    <row r="18" spans="1:2" x14ac:dyDescent="0.25">
      <c r="A18" t="str">
        <f>'Ark1'!A22</f>
        <v>Grip Tape sort</v>
      </c>
      <c r="B18">
        <f>'Ark1'!E22</f>
        <v>32</v>
      </c>
    </row>
    <row r="19" spans="1:2" x14ac:dyDescent="0.25">
      <c r="A19" t="str">
        <f>'Ark1'!A24</f>
        <v>Kølle tape Canada</v>
      </c>
      <c r="B19">
        <f>'Ark1'!E24</f>
        <v>36</v>
      </c>
    </row>
    <row r="20" spans="1:2" x14ac:dyDescent="0.25">
      <c r="A20" t="str">
        <f>'Ark1'!A25</f>
        <v>Kølle Tape Sort</v>
      </c>
      <c r="B20">
        <f>'Ark1'!E25</f>
        <v>60</v>
      </c>
    </row>
    <row r="21" spans="1:2" x14ac:dyDescent="0.25">
      <c r="A21" t="str">
        <f>'Ark1'!A27</f>
        <v>Edge Agein Sliper</v>
      </c>
      <c r="B21">
        <f>'Ark1'!E27</f>
        <v>5</v>
      </c>
    </row>
    <row r="22" spans="1:2" x14ac:dyDescent="0.25">
      <c r="A22">
        <f>'Ark1'!A28</f>
        <v>0</v>
      </c>
      <c r="B22">
        <f>'Ark1'!E28</f>
        <v>0</v>
      </c>
    </row>
    <row r="23" spans="1:2" x14ac:dyDescent="0.25">
      <c r="A23" t="str">
        <f>'Ark1'!A29</f>
        <v>Strømper Hvit/Rød</v>
      </c>
      <c r="B23">
        <f>'Ark1'!E29</f>
        <v>20</v>
      </c>
    </row>
    <row r="24" spans="1:2" x14ac:dyDescent="0.25">
      <c r="A24" t="str">
        <f>'Ark1'!A30</f>
        <v>Strømper Hvit/Blå</v>
      </c>
      <c r="B24">
        <f>'Ark1'!E30</f>
        <v>20</v>
      </c>
    </row>
    <row r="25" spans="1:2" x14ac:dyDescent="0.25">
      <c r="A25">
        <f>'Ark1'!A31</f>
        <v>0</v>
      </c>
      <c r="B25">
        <f>'Ark1'!E31</f>
        <v>0</v>
      </c>
    </row>
    <row r="26" spans="1:2" x14ac:dyDescent="0.25">
      <c r="A26">
        <f>'Ark1'!A32</f>
        <v>0</v>
      </c>
      <c r="B26">
        <f>'Ark1'!E32</f>
        <v>0</v>
      </c>
    </row>
    <row r="27" spans="1:2" x14ac:dyDescent="0.25">
      <c r="A27" t="str">
        <f>'Ark1'!A33</f>
        <v>Bliz Motion+ Briller</v>
      </c>
      <c r="B27">
        <f>'Ark1'!E33</f>
        <v>5</v>
      </c>
    </row>
    <row r="28" spans="1:2" x14ac:dyDescent="0.25">
      <c r="A28" t="str">
        <f>'Ark1'!A34</f>
        <v>Bliz Pursuit XT Polarized</v>
      </c>
      <c r="B28">
        <f>'Ark1'!E34</f>
        <v>5</v>
      </c>
    </row>
    <row r="29" spans="1:2" x14ac:dyDescent="0.25">
      <c r="A29">
        <f>'Ark1'!A35</f>
        <v>0</v>
      </c>
      <c r="B29">
        <f>'Ark1'!E35</f>
        <v>0</v>
      </c>
    </row>
    <row r="30" spans="1:2" x14ac:dyDescent="0.25">
      <c r="A30" t="str">
        <f>'Ark1'!A36</f>
        <v>Kosa 1 Liter Flasker</v>
      </c>
      <c r="B30">
        <f>'Ark1'!E36</f>
        <v>132</v>
      </c>
    </row>
    <row r="31" spans="1:2" x14ac:dyDescent="0.25">
      <c r="A31">
        <f>'Ark1'!A37</f>
        <v>0</v>
      </c>
      <c r="B31">
        <f>'Ark1'!E37</f>
        <v>0</v>
      </c>
    </row>
    <row r="32" spans="1:2" x14ac:dyDescent="0.25">
      <c r="A32" t="str">
        <f>'Ark1'!A38</f>
        <v>Kosa Nova Albue XS</v>
      </c>
      <c r="B32">
        <f>'Ark1'!E38</f>
        <v>3</v>
      </c>
    </row>
    <row r="33" spans="1:2" x14ac:dyDescent="0.25">
      <c r="A33" t="str">
        <f>'Ark1'!A39</f>
        <v>Kosa Nova Albue S</v>
      </c>
      <c r="B33">
        <f>'Ark1'!E39</f>
        <v>3</v>
      </c>
    </row>
    <row r="34" spans="1:2" x14ac:dyDescent="0.25">
      <c r="A34" t="str">
        <f>'Ark1'!A41</f>
        <v>Kosa HB80 Bagg</v>
      </c>
      <c r="B34">
        <f>'Ark1'!E41</f>
        <v>10</v>
      </c>
    </row>
    <row r="35" spans="1:2" x14ac:dyDescent="0.25">
      <c r="A35" t="str">
        <f>'Ark1'!A42</f>
        <v>Kosa Susp Gutt</v>
      </c>
      <c r="B35">
        <f>'Ark1'!E42</f>
        <v>13</v>
      </c>
    </row>
    <row r="36" spans="1:2" x14ac:dyDescent="0.25">
      <c r="A36" t="str">
        <f>'Ark1'!A43</f>
        <v>Kosa Susp JR</v>
      </c>
      <c r="B36">
        <f>'Ark1'!E43</f>
        <v>3</v>
      </c>
    </row>
    <row r="37" spans="1:2" x14ac:dyDescent="0.25">
      <c r="A37">
        <f>'Ark1'!A44</f>
        <v>0</v>
      </c>
      <c r="B37">
        <f>'Ark1'!E44</f>
        <v>0</v>
      </c>
    </row>
    <row r="38" spans="1:2" x14ac:dyDescent="0.25">
      <c r="A38" t="str">
        <f>'Ark1'!A45</f>
        <v>leggbeskytter 3025</v>
      </c>
      <c r="B38">
        <f>'Ark1'!E45</f>
        <v>5</v>
      </c>
    </row>
    <row r="39" spans="1:2" x14ac:dyDescent="0.25">
      <c r="A39" t="str">
        <f>'Ark1'!A46</f>
        <v>leggbeskytter 3028</v>
      </c>
      <c r="B39">
        <f>'Ark1'!E46</f>
        <v>5</v>
      </c>
    </row>
    <row r="40" spans="1:2" x14ac:dyDescent="0.25">
      <c r="A40" t="str">
        <f>'Ark1'!A47</f>
        <v>leggbeskytter 3030</v>
      </c>
      <c r="B40">
        <f>'Ark1'!E47</f>
        <v>6</v>
      </c>
    </row>
    <row r="41" spans="1:2" x14ac:dyDescent="0.25">
      <c r="A41" t="str">
        <f>'Ark1'!A48</f>
        <v>leggbeskytter 3033</v>
      </c>
      <c r="B41">
        <f>'Ark1'!E48</f>
        <v>6</v>
      </c>
    </row>
    <row r="42" spans="1:2" x14ac:dyDescent="0.25">
      <c r="A42">
        <f>'Ark1'!A49</f>
        <v>0</v>
      </c>
      <c r="B42">
        <f>'Ark1'!E49</f>
        <v>0</v>
      </c>
    </row>
    <row r="43" spans="1:2" x14ac:dyDescent="0.25">
      <c r="A43" t="str">
        <f>'Ark1'!A50</f>
        <v>bukse 110</v>
      </c>
      <c r="B43">
        <f>'Ark1'!E50</f>
        <v>3</v>
      </c>
    </row>
    <row r="44" spans="1:2" x14ac:dyDescent="0.25">
      <c r="A44" t="str">
        <f>'Ark1'!A51</f>
        <v>bukse overtrekk med gørdel 120</v>
      </c>
      <c r="B44">
        <f>'Ark1'!E51</f>
        <v>5</v>
      </c>
    </row>
    <row r="45" spans="1:2" x14ac:dyDescent="0.25">
      <c r="A45" t="str">
        <f>'Ark1'!A52</f>
        <v>bukse overtrekk med gørdel 140</v>
      </c>
      <c r="B45">
        <f>'Ark1'!E52</f>
        <v>9</v>
      </c>
    </row>
    <row r="46" spans="1:2" x14ac:dyDescent="0.25">
      <c r="A46">
        <f>'Ark1'!A53</f>
        <v>0</v>
      </c>
      <c r="B46">
        <f>'Ark1'!E53</f>
        <v>0</v>
      </c>
    </row>
    <row r="47" spans="1:2" x14ac:dyDescent="0.25">
      <c r="A47">
        <f>'Ark1'!A54</f>
        <v>0</v>
      </c>
      <c r="B47">
        <f>'Ark1'!E54</f>
        <v>0</v>
      </c>
    </row>
    <row r="48" spans="1:2" x14ac:dyDescent="0.25">
      <c r="A48">
        <f>'Ark1'!A55</f>
        <v>0</v>
      </c>
      <c r="B48">
        <f>'Ark1'!E55</f>
        <v>0</v>
      </c>
    </row>
    <row r="49" spans="1:2" x14ac:dyDescent="0.25">
      <c r="A49">
        <f>'Ark1'!A56</f>
        <v>0</v>
      </c>
      <c r="B49">
        <f>'Ark1'!E56</f>
        <v>0</v>
      </c>
    </row>
    <row r="50" spans="1:2" x14ac:dyDescent="0.25">
      <c r="A50">
        <f>'Ark1'!A57</f>
        <v>0</v>
      </c>
      <c r="B50">
        <f>'Ark1'!E57</f>
        <v>0</v>
      </c>
    </row>
    <row r="51" spans="1:2" x14ac:dyDescent="0.25">
      <c r="A51">
        <f>'Ark1'!A58</f>
        <v>0</v>
      </c>
      <c r="B51">
        <f>'Ark1'!E58</f>
        <v>0</v>
      </c>
    </row>
    <row r="52" spans="1:2" x14ac:dyDescent="0.25">
      <c r="A52">
        <f>'Ark1'!A59</f>
        <v>0</v>
      </c>
      <c r="B52">
        <f>'Ark1'!E59</f>
        <v>0</v>
      </c>
    </row>
    <row r="53" spans="1:2" x14ac:dyDescent="0.25">
      <c r="A53">
        <f>'Ark1'!A60</f>
        <v>0</v>
      </c>
      <c r="B53">
        <f>'Ark1'!E60</f>
        <v>0</v>
      </c>
    </row>
    <row r="54" spans="1:2" x14ac:dyDescent="0.25">
      <c r="A54">
        <f>'Ark1'!A61</f>
        <v>0</v>
      </c>
      <c r="B54">
        <f>'Ark1'!E61</f>
        <v>0</v>
      </c>
    </row>
    <row r="55" spans="1:2" x14ac:dyDescent="0.25">
      <c r="A55">
        <f>'Ark1'!A62</f>
        <v>0</v>
      </c>
      <c r="B55">
        <f>'Ark1'!E62</f>
        <v>0</v>
      </c>
    </row>
    <row r="56" spans="1:2" x14ac:dyDescent="0.25">
      <c r="A56">
        <f>'Ark1'!A63</f>
        <v>0</v>
      </c>
      <c r="B56">
        <f>'Ark1'!E63</f>
        <v>0</v>
      </c>
    </row>
    <row r="57" spans="1:2" x14ac:dyDescent="0.25">
      <c r="A57">
        <f>'Ark1'!A64</f>
        <v>0</v>
      </c>
      <c r="B57">
        <f>'Ark1'!E64</f>
        <v>0</v>
      </c>
    </row>
    <row r="58" spans="1:2" x14ac:dyDescent="0.25">
      <c r="A58">
        <f>'Ark1'!A65</f>
        <v>0</v>
      </c>
      <c r="B58">
        <f>'Ark1'!E65</f>
        <v>0</v>
      </c>
    </row>
    <row r="59" spans="1:2" x14ac:dyDescent="0.25">
      <c r="A59">
        <f>'Ark1'!A66</f>
        <v>0</v>
      </c>
      <c r="B59">
        <f>'Ark1'!E66</f>
        <v>0</v>
      </c>
    </row>
    <row r="60" spans="1:2" x14ac:dyDescent="0.25">
      <c r="A60">
        <f>'Ark1'!A67</f>
        <v>0</v>
      </c>
      <c r="B60">
        <f>'Ark1'!E67</f>
        <v>0</v>
      </c>
    </row>
    <row r="61" spans="1:2" x14ac:dyDescent="0.25">
      <c r="A61">
        <f>'Ark1'!A68</f>
        <v>0</v>
      </c>
      <c r="B61">
        <f>'Ark1'!E68</f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</dc:creator>
  <cp:lastModifiedBy>Elger, Florentin</cp:lastModifiedBy>
  <cp:lastPrinted>2011-10-17T12:44:18Z</cp:lastPrinted>
  <dcterms:created xsi:type="dcterms:W3CDTF">2011-10-17T10:54:46Z</dcterms:created>
  <dcterms:modified xsi:type="dcterms:W3CDTF">2011-11-07T21:35:55Z</dcterms:modified>
</cp:coreProperties>
</file>